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runo\paper_gtap\submission\LaTeX\figures\"/>
    </mc:Choice>
  </mc:AlternateContent>
  <bookViews>
    <workbookView xWindow="0" yWindow="0" windowWidth="28800" windowHeight="15150"/>
  </bookViews>
  <sheets>
    <sheet name="BenchmarkSD" sheetId="3" r:id="rId1"/>
    <sheet name="Supply-Demand" sheetId="2" r:id="rId2"/>
    <sheet name="Sheet1" sheetId="1" r:id="rId3"/>
  </sheets>
  <definedNames>
    <definedName name="epsilon">Sheet1!$B$3</definedName>
    <definedName name="epsilon0">Sheet1!$B$1</definedName>
    <definedName name="eta">Sheet1!$B$2</definedName>
    <definedName name="P">Sheet1!$G$2</definedName>
    <definedName name="Q">Sheet1!$G$1</definedName>
    <definedName name="tbar">Sheet1!$B$4</definedName>
    <definedName name="theta">Sheet1!$B$5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3" i="1" l="1"/>
  <c r="B5" i="1"/>
  <c r="B2" i="1" s="1"/>
  <c r="J50" i="1"/>
  <c r="J46" i="1"/>
  <c r="G1" i="1"/>
  <c r="I55" i="1" s="1"/>
  <c r="A8" i="1"/>
  <c r="B8" i="1" s="1"/>
  <c r="I56" i="1" l="1"/>
  <c r="I40" i="1"/>
  <c r="I51" i="1"/>
  <c r="A9" i="1"/>
  <c r="I41" i="1"/>
  <c r="I50" i="1"/>
  <c r="G2" i="1"/>
  <c r="J56" i="1" s="1"/>
  <c r="D9" i="1"/>
  <c r="B3" i="1"/>
  <c r="D8" i="1"/>
  <c r="A10" i="1" l="1"/>
  <c r="B9" i="1"/>
  <c r="J51" i="1"/>
  <c r="J40" i="1"/>
  <c r="J39" i="1"/>
  <c r="C10" i="1"/>
  <c r="C9" i="1"/>
  <c r="C8" i="1"/>
  <c r="B10" i="1" l="1"/>
  <c r="A11" i="1"/>
  <c r="D10" i="1"/>
  <c r="A12" i="1" l="1"/>
  <c r="B11" i="1"/>
  <c r="D11" i="1"/>
  <c r="C11" i="1"/>
  <c r="A13" i="1" l="1"/>
  <c r="B12" i="1"/>
  <c r="D12" i="1"/>
  <c r="C12" i="1"/>
  <c r="A14" i="1" l="1"/>
  <c r="B13" i="1"/>
  <c r="D13" i="1"/>
  <c r="C13" i="1"/>
  <c r="A15" i="1" l="1"/>
  <c r="B14" i="1"/>
  <c r="D14" i="1"/>
  <c r="C14" i="1"/>
  <c r="A16" i="1" l="1"/>
  <c r="B15" i="1"/>
  <c r="D15" i="1"/>
  <c r="C15" i="1"/>
  <c r="A17" i="1" l="1"/>
  <c r="B16" i="1"/>
  <c r="D16" i="1"/>
  <c r="C16" i="1"/>
  <c r="A18" i="1" l="1"/>
  <c r="B17" i="1"/>
  <c r="D17" i="1"/>
  <c r="C17" i="1"/>
  <c r="A19" i="1" l="1"/>
  <c r="B18" i="1"/>
  <c r="D18" i="1"/>
  <c r="C18" i="1"/>
  <c r="A20" i="1" l="1"/>
  <c r="B19" i="1"/>
  <c r="D19" i="1"/>
  <c r="C19" i="1"/>
  <c r="A21" i="1" l="1"/>
  <c r="B20" i="1"/>
  <c r="D20" i="1"/>
  <c r="C20" i="1"/>
  <c r="A22" i="1" l="1"/>
  <c r="B21" i="1"/>
  <c r="D21" i="1"/>
  <c r="C21" i="1"/>
  <c r="A23" i="1" l="1"/>
  <c r="B22" i="1"/>
  <c r="D22" i="1"/>
  <c r="C22" i="1"/>
  <c r="A24" i="1" l="1"/>
  <c r="B23" i="1"/>
  <c r="D23" i="1"/>
  <c r="C23" i="1"/>
  <c r="A25" i="1" l="1"/>
  <c r="B24" i="1"/>
  <c r="D24" i="1"/>
  <c r="C24" i="1"/>
  <c r="A26" i="1" l="1"/>
  <c r="B25" i="1"/>
  <c r="D25" i="1"/>
  <c r="C25" i="1"/>
  <c r="A27" i="1" l="1"/>
  <c r="B26" i="1"/>
  <c r="D26" i="1"/>
  <c r="C26" i="1"/>
  <c r="A28" i="1" l="1"/>
  <c r="B27" i="1"/>
  <c r="D27" i="1"/>
  <c r="C27" i="1"/>
  <c r="A29" i="1" l="1"/>
  <c r="B28" i="1"/>
  <c r="D28" i="1"/>
  <c r="C28" i="1"/>
  <c r="A30" i="1" l="1"/>
  <c r="B29" i="1"/>
  <c r="D29" i="1"/>
  <c r="C29" i="1"/>
  <c r="A31" i="1" l="1"/>
  <c r="B30" i="1"/>
  <c r="D30" i="1"/>
  <c r="C30" i="1"/>
  <c r="A32" i="1" l="1"/>
  <c r="B31" i="1"/>
  <c r="D31" i="1"/>
  <c r="C31" i="1"/>
  <c r="A33" i="1" l="1"/>
  <c r="B32" i="1"/>
  <c r="D32" i="1"/>
  <c r="C32" i="1"/>
  <c r="A34" i="1" l="1"/>
  <c r="B33" i="1"/>
  <c r="D33" i="1"/>
  <c r="C33" i="1"/>
  <c r="A35" i="1" l="1"/>
  <c r="B34" i="1"/>
  <c r="D34" i="1"/>
  <c r="C34" i="1"/>
  <c r="A36" i="1" l="1"/>
  <c r="B35" i="1"/>
  <c r="D35" i="1"/>
  <c r="C35" i="1"/>
  <c r="A37" i="1" l="1"/>
  <c r="B36" i="1"/>
  <c r="D36" i="1"/>
  <c r="C36" i="1"/>
  <c r="A38" i="1" l="1"/>
  <c r="B37" i="1"/>
  <c r="D37" i="1"/>
  <c r="C37" i="1"/>
  <c r="A39" i="1" l="1"/>
  <c r="B38" i="1"/>
  <c r="D38" i="1"/>
  <c r="C38" i="1"/>
  <c r="A40" i="1" l="1"/>
  <c r="B39" i="1"/>
  <c r="D39" i="1"/>
  <c r="C39" i="1"/>
  <c r="A41" i="1" l="1"/>
  <c r="B40" i="1"/>
  <c r="D40" i="1"/>
  <c r="C40" i="1"/>
  <c r="A42" i="1" l="1"/>
  <c r="B41" i="1"/>
  <c r="D41" i="1"/>
  <c r="C41" i="1"/>
  <c r="A43" i="1" l="1"/>
  <c r="B42" i="1"/>
  <c r="D42" i="1"/>
  <c r="C42" i="1"/>
  <c r="A44" i="1" l="1"/>
  <c r="B43" i="1"/>
  <c r="D43" i="1"/>
  <c r="C43" i="1"/>
  <c r="A45" i="1" l="1"/>
  <c r="B44" i="1"/>
  <c r="D44" i="1"/>
  <c r="C44" i="1"/>
  <c r="A46" i="1" l="1"/>
  <c r="B45" i="1"/>
  <c r="D45" i="1"/>
  <c r="C45" i="1"/>
  <c r="A47" i="1" l="1"/>
  <c r="B46" i="1"/>
  <c r="D46" i="1"/>
  <c r="C46" i="1"/>
  <c r="A48" i="1" l="1"/>
  <c r="B47" i="1"/>
  <c r="D47" i="1"/>
  <c r="C47" i="1"/>
  <c r="A49" i="1" l="1"/>
  <c r="B48" i="1"/>
  <c r="D48" i="1"/>
  <c r="C48" i="1"/>
  <c r="A50" i="1" l="1"/>
  <c r="B49" i="1"/>
  <c r="D49" i="1"/>
  <c r="C49" i="1"/>
  <c r="A51" i="1" l="1"/>
  <c r="B50" i="1"/>
  <c r="D50" i="1"/>
  <c r="C50" i="1"/>
  <c r="A52" i="1" l="1"/>
  <c r="B51" i="1"/>
  <c r="D51" i="1"/>
  <c r="C51" i="1"/>
  <c r="A53" i="1" l="1"/>
  <c r="B52" i="1"/>
  <c r="D52" i="1"/>
  <c r="C52" i="1"/>
  <c r="A54" i="1" l="1"/>
  <c r="B53" i="1"/>
  <c r="D53" i="1"/>
  <c r="C53" i="1"/>
  <c r="B54" i="1" l="1"/>
  <c r="D54" i="1"/>
  <c r="C54" i="1"/>
</calcChain>
</file>

<file path=xl/sharedStrings.xml><?xml version="1.0" encoding="utf-8"?>
<sst xmlns="http://schemas.openxmlformats.org/spreadsheetml/2006/main" count="19" uniqueCount="19">
  <si>
    <t>epsilon0</t>
  </si>
  <si>
    <t>eta</t>
  </si>
  <si>
    <t>epsilon</t>
  </si>
  <si>
    <t>tbar</t>
  </si>
  <si>
    <t>Dbar</t>
  </si>
  <si>
    <t>D</t>
  </si>
  <si>
    <t>S</t>
  </si>
  <si>
    <t>theta</t>
  </si>
  <si>
    <t>Equilibrium Price:</t>
  </si>
  <si>
    <t>q</t>
  </si>
  <si>
    <t>p</t>
  </si>
  <si>
    <t>Supply</t>
  </si>
  <si>
    <t>Benchmark</t>
  </si>
  <si>
    <t>Counterfactual</t>
  </si>
  <si>
    <t>a</t>
  </si>
  <si>
    <t>Labels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</si>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</sst>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1477650271688E-2"/>
          <c:y val="2.8241794233908768E-2"/>
          <c:w val="0.91112051284769968"/>
          <c:h val="0.88823651438441309"/>
        </c:manualLayout>
      </c:layout>
      <c:scatterChart>
        <c:scatterStyle val="lineMarker"/>
        <c:varyColors val="0"/>
        <c:ser>
          <c:idx val="0"/>
          <c:order val="0"/>
          <c:tx>
            <c:v>Dbar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Sheet1!$B$8:$B$54</c:f>
              <c:numCache>
                <c:formatCode>General</c:formatCode>
                <c:ptCount val="47"/>
                <c:pt idx="0">
                  <c:v>0.67017692226893544</c:v>
                </c:pt>
                <c:pt idx="1">
                  <c:v>0.69655863235011561</c:v>
                </c:pt>
                <c:pt idx="2">
                  <c:v>0.72419643402099609</c:v>
                </c:pt>
                <c:pt idx="3">
                  <c:v>0.75316065673410226</c:v>
                </c:pt>
                <c:pt idx="4">
                  <c:v>0.78352616646845896</c:v>
                </c:pt>
                <c:pt idx="5">
                  <c:v>0.81537269759999975</c:v>
                </c:pt>
                <c:pt idx="6">
                  <c:v>0.8487852119680388</c:v>
                </c:pt>
                <c:pt idx="7">
                  <c:v>0.88385428760951612</c:v>
                </c:pt>
                <c:pt idx="8">
                  <c:v>0.92067653987984976</c:v>
                </c:pt>
                <c:pt idx="9">
                  <c:v>0.95935507795329267</c:v>
                </c:pt>
                <c:pt idx="10">
                  <c:v>1</c:v>
                </c:pt>
                <c:pt idx="11">
                  <c:v>1.0427289306750418</c:v>
                </c:pt>
                <c:pt idx="12">
                  <c:v>1.0876676049305747</c:v>
                </c:pt>
                <c:pt idx="13">
                  <c:v>1.1349505025807989</c:v>
                </c:pt>
                <c:pt idx="14">
                  <c:v>1.1847215385154679</c:v>
                </c:pt>
                <c:pt idx="15">
                  <c:v>1.2371348139774407</c:v>
                </c:pt>
                <c:pt idx="16">
                  <c:v>1.2923554348998163</c:v>
                </c:pt>
                <c:pt idx="17">
                  <c:v>1.3505604039461472</c:v>
                </c:pt>
                <c:pt idx="18">
                  <c:v>1.4119395936217058</c:v>
                </c:pt>
                <c:pt idx="19">
                  <c:v>1.4766968086346737</c:v>
                </c:pt>
                <c:pt idx="20">
                  <c:v>1.5450509465945574</c:v>
                </c:pt>
                <c:pt idx="21">
                  <c:v>1.6172372671539004</c:v>
                </c:pt>
                <c:pt idx="22">
                  <c:v>1.6935087808430298</c:v>
                </c:pt>
                <c:pt idx="23">
                  <c:v>1.7741377701328023</c:v>
                </c:pt>
                <c:pt idx="24">
                  <c:v>1.8594174567060691</c:v>
                </c:pt>
                <c:pt idx="25">
                  <c:v>1.9496638305467973</c:v>
                </c:pt>
                <c:pt idx="26">
                  <c:v>2.0452176582914317</c:v>
                </c:pt>
                <c:pt idx="27">
                  <c:v>2.1464466903588053</c:v>
                </c:pt>
                <c:pt idx="28">
                  <c:v>2.253748088715978</c:v>
                </c:pt>
                <c:pt idx="29">
                  <c:v>2.3675510997856271</c:v>
                </c:pt>
                <c:pt idx="30">
                  <c:v>2.488320000000003</c:v>
                </c:pt>
                <c:pt idx="31">
                  <c:v>2.6165573449077182</c:v>
                </c:pt>
                <c:pt idx="32">
                  <c:v>2.7528075566011823</c:v>
                </c:pt>
                <c:pt idx="33">
                  <c:v>2.8976608886222253</c:v>
                </c:pt>
                <c:pt idx="34">
                  <c:v>3.051757812500004</c:v>
                </c:pt>
                <c:pt idx="35">
                  <c:v>3.215793875769914</c:v>
                </c:pt>
                <c:pt idx="36">
                  <c:v>3.3905250878210795</c:v>
                </c:pt>
                <c:pt idx="37">
                  <c:v>3.5767738973468028</c:v>
                </c:pt>
                <c:pt idx="38">
                  <c:v>3.7754358336713918</c:v>
                </c:pt>
                <c:pt idx="39">
                  <c:v>3.9874868939664241</c:v>
                </c:pt>
                <c:pt idx="40">
                  <c:v>4.2139917695473317</c:v>
                </c:pt>
                <c:pt idx="41">
                  <c:v>4.4561130172881933</c:v>
                </c:pt>
                <c:pt idx="42">
                  <c:v>4.7151212969804686</c:v>
                </c:pt>
                <c:pt idx="43">
                  <c:v>4.9924068125096337</c:v>
                </c:pt>
                <c:pt idx="44">
                  <c:v>5.2894921144087022</c:v>
                </c:pt>
                <c:pt idx="45">
                  <c:v>5.6080464441137501</c:v>
                </c:pt>
                <c:pt idx="46">
                  <c:v>5.9499018266198727</c:v>
                </c:pt>
              </c:numCache>
            </c:numRef>
          </c:xVal>
          <c:yVal>
            <c:numRef>
              <c:f>Sheet1!$A$8:$A$54</c:f>
              <c:numCache>
                <c:formatCode>General</c:formatCode>
                <c:ptCount val="47"/>
                <c:pt idx="0">
                  <c:v>1.3</c:v>
                </c:pt>
                <c:pt idx="1">
                  <c:v>1.29</c:v>
                </c:pt>
                <c:pt idx="2">
                  <c:v>1.28</c:v>
                </c:pt>
                <c:pt idx="3">
                  <c:v>1.27</c:v>
                </c:pt>
                <c:pt idx="4">
                  <c:v>1.26</c:v>
                </c:pt>
                <c:pt idx="5">
                  <c:v>1.25</c:v>
                </c:pt>
                <c:pt idx="6">
                  <c:v>1.24</c:v>
                </c:pt>
                <c:pt idx="7">
                  <c:v>1.23</c:v>
                </c:pt>
                <c:pt idx="8">
                  <c:v>1.22</c:v>
                </c:pt>
                <c:pt idx="9">
                  <c:v>1.21</c:v>
                </c:pt>
                <c:pt idx="10">
                  <c:v>1.2</c:v>
                </c:pt>
                <c:pt idx="11">
                  <c:v>1.19</c:v>
                </c:pt>
                <c:pt idx="12">
                  <c:v>1.18</c:v>
                </c:pt>
                <c:pt idx="13">
                  <c:v>1.17</c:v>
                </c:pt>
                <c:pt idx="14">
                  <c:v>1.1599999999999999</c:v>
                </c:pt>
                <c:pt idx="15">
                  <c:v>1.1499999999999999</c:v>
                </c:pt>
                <c:pt idx="16">
                  <c:v>1.1399999999999999</c:v>
                </c:pt>
                <c:pt idx="17">
                  <c:v>1.1299999999999999</c:v>
                </c:pt>
                <c:pt idx="18">
                  <c:v>1.1199999999999999</c:v>
                </c:pt>
                <c:pt idx="19">
                  <c:v>1.1099999999999999</c:v>
                </c:pt>
                <c:pt idx="20">
                  <c:v>1.0999999999999999</c:v>
                </c:pt>
                <c:pt idx="21">
                  <c:v>1.0899999999999999</c:v>
                </c:pt>
                <c:pt idx="22">
                  <c:v>1.0799999999999998</c:v>
                </c:pt>
                <c:pt idx="23">
                  <c:v>1.0699999999999998</c:v>
                </c:pt>
                <c:pt idx="24">
                  <c:v>1.0599999999999998</c:v>
                </c:pt>
                <c:pt idx="25">
                  <c:v>1.0499999999999998</c:v>
                </c:pt>
                <c:pt idx="26">
                  <c:v>1.0399999999999998</c:v>
                </c:pt>
                <c:pt idx="27">
                  <c:v>1.0299999999999998</c:v>
                </c:pt>
                <c:pt idx="28">
                  <c:v>1.0199999999999998</c:v>
                </c:pt>
                <c:pt idx="29">
                  <c:v>1.0099999999999998</c:v>
                </c:pt>
                <c:pt idx="30">
                  <c:v>0.99999999999999978</c:v>
                </c:pt>
                <c:pt idx="31">
                  <c:v>0.98999999999999977</c:v>
                </c:pt>
                <c:pt idx="32">
                  <c:v>0.97999999999999976</c:v>
                </c:pt>
                <c:pt idx="33">
                  <c:v>0.96999999999999975</c:v>
                </c:pt>
                <c:pt idx="34">
                  <c:v>0.95999999999999974</c:v>
                </c:pt>
                <c:pt idx="35">
                  <c:v>0.94999999999999973</c:v>
                </c:pt>
                <c:pt idx="36">
                  <c:v>0.93999999999999972</c:v>
                </c:pt>
                <c:pt idx="37">
                  <c:v>0.92999999999999972</c:v>
                </c:pt>
                <c:pt idx="38">
                  <c:v>0.91999999999999971</c:v>
                </c:pt>
                <c:pt idx="39">
                  <c:v>0.9099999999999997</c:v>
                </c:pt>
                <c:pt idx="40">
                  <c:v>0.89999999999999969</c:v>
                </c:pt>
                <c:pt idx="41">
                  <c:v>0.88999999999999968</c:v>
                </c:pt>
                <c:pt idx="42">
                  <c:v>0.87999999999999967</c:v>
                </c:pt>
                <c:pt idx="43">
                  <c:v>0.86999999999999966</c:v>
                </c:pt>
                <c:pt idx="44">
                  <c:v>0.85999999999999965</c:v>
                </c:pt>
                <c:pt idx="45">
                  <c:v>0.84999999999999964</c:v>
                </c:pt>
                <c:pt idx="46">
                  <c:v>0.83999999999999964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06A-4140-B4E2-69502767D4CA}"/>
            </c:ext>
          </c:extLst>
        </c:ser>
        <c:ser>
          <c:idx val="4"/>
          <c:order val="1"/>
          <c:tx>
            <c:v>Equilibrium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elete val="1"/>
          </c:dLbls>
          <c:xVal>
            <c:numRef>
              <c:f>Sheet1!$I$50</c:f>
              <c:numCache>
                <c:formatCode>General</c:formatCode>
                <c:ptCount val="1"/>
                <c:pt idx="0">
                  <c:v>2.4883199999999999</c:v>
                </c:pt>
              </c:numCache>
            </c:numRef>
          </c:xVal>
          <c:yVal>
            <c:numRef>
              <c:f>Sheet1!$J$50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06A-4140-B4E2-69502767D4CA}"/>
            </c:ext>
          </c:extLst>
        </c:ser>
        <c:ser>
          <c:idx val="5"/>
          <c:order val="2"/>
          <c:tx>
            <c:v>Sbar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rgbClr val="0070C0"/>
                </a:solidFill>
                <a:prstDash val="dash"/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506A-4140-B4E2-69502767D4CA}"/>
              </c:ext>
            </c:extLst>
          </c:dPt>
          <c:dLbls>
            <c:delete val="1"/>
          </c:dLbls>
          <c:xVal>
            <c:numRef>
              <c:f>Sheet1!$I$43:$I$44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xVal>
          <c:yVal>
            <c:numRef>
              <c:f>Sheet1!$J$43:$J$44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506A-4140-B4E2-69502767D4CA}"/>
            </c:ext>
          </c:extLst>
        </c:ser>
        <c:ser>
          <c:idx val="6"/>
          <c:order val="3"/>
          <c:tx>
            <c:v>Benchmark S and 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elete val="1"/>
          </c:dLbls>
          <c:xVal>
            <c:numRef>
              <c:f>Sheet1!$I$46:$I$47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Sheet1!$J$46:$J$47</c:f>
              <c:numCache>
                <c:formatCode>General</c:formatCode>
                <c:ptCount val="2"/>
                <c:pt idx="0">
                  <c:v>1.2</c:v>
                </c:pt>
                <c:pt idx="1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506A-4140-B4E2-69502767D4CA}"/>
            </c:ext>
          </c:extLst>
        </c:ser>
        <c:ser>
          <c:idx val="7"/>
          <c:order val="4"/>
          <c:tx>
            <c:v>Labels</c:v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5990546836859864E-3"/>
                  <c:y val="-2.758618115347878E-2"/>
                </c:manualLayout>
              </c:layout>
              <c:tx>
                <c:rich>
                  <a:bodyPr/>
                  <a:lstStyle/>
                  <a:p>
                    <a:fld id="{BF149770-D94C-4E73-AC08-C5AED29610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06A-4140-B4E2-69502767D4CA}"/>
                </c:ext>
                <c:ext xmlns:c15="http://schemas.microsoft.com/office/drawing/2012/chart" uri="{CE6537A1-D6FC-4f65-9D91-7224C49458BB}">
                  <c15:layout>
                    <c:manualLayout>
                      <c:w val="3.0370925783956546E-2"/>
                      <c:h val="5.1743001578554271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1"/>
              <c:layout>
                <c:manualLayout>
                  <c:x val="-3.4619167433839151E-2"/>
                  <c:y val="-3.0612008258421704E-2"/>
                </c:manualLayout>
              </c:layout>
              <c:tx>
                <c:rich>
                  <a:bodyPr/>
                  <a:lstStyle/>
                  <a:p>
                    <a:fld id="{8C7A6626-18A9-4AC2-A83A-40CC173127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506A-4140-B4E2-69502767D4CA}"/>
                </c:ext>
                <c:ext xmlns:c15="http://schemas.microsoft.com/office/drawing/2012/chart" uri="{CE6537A1-D6FC-4f65-9D91-7224C49458BB}">
                  <c15:layout>
                    <c:manualLayout>
                      <c:w val="2.3865018824730164E-2"/>
                      <c:h val="4.5691188528430973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2"/>
              <c:layout>
                <c:manualLayout>
                  <c:x val="-3.5914448089890444E-2"/>
                  <c:y val="2.3854229772569371E-2"/>
                </c:manualLayout>
              </c:layout>
              <c:tx>
                <c:rich>
                  <a:bodyPr/>
                  <a:lstStyle/>
                  <a:p>
                    <a:fld id="{203683AF-53EE-490C-9229-6777D1CF2C5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506A-4140-B4E2-69502767D4CA}"/>
                </c:ext>
                <c:ext xmlns:c15="http://schemas.microsoft.com/office/drawing/2012/chart" uri="{CE6537A1-D6FC-4f65-9D91-7224C49458BB}">
                  <c15:layout>
                    <c:manualLayout>
                      <c:w val="3.231021643253499E-2"/>
                      <c:h val="3.7622104461599894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506A-4140-B4E2-69502767D4CA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Schoolbook" panose="020406040505050203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Sheet1!$I$53:$I$56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2.4883199999999999</c:v>
                </c:pt>
                <c:pt idx="3">
                  <c:v>2.4883199999999999</c:v>
                </c:pt>
              </c:numCache>
            </c:numRef>
          </c:xVal>
          <c:yVal>
            <c:numRef>
              <c:f>Sheet1!$J$53:$J$56</c:f>
              <c:numCache>
                <c:formatCode>General</c:formatCode>
                <c:ptCount val="4"/>
                <c:pt idx="0">
                  <c:v>1.2</c:v>
                </c:pt>
                <c:pt idx="1">
                  <c:v>1</c:v>
                </c:pt>
                <c:pt idx="2">
                  <c:v>1</c:v>
                </c:pt>
                <c:pt idx="3">
                  <c:v>1.1783196534742952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506A-4140-B4E2-69502767D4CA}"/>
            </c:ext>
            <c:ext xmlns:c15="http://schemas.microsoft.com/office/drawing/2012/chart" uri="{02D57815-91ED-43cb-92C2-25804820EDAC}">
              <c15:datalabelsRange>
                <c15:f>Sheet1!$K$53:$K$56</c15:f>
                <c15:dlblRangeCache>
                  <c:ptCount val="4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</c15:dlblRangeCache>
              </c15:datalabelsRang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82718272"/>
        <c:axId val="282718832"/>
      </c:scatterChart>
      <c:valAx>
        <c:axId val="282718272"/>
        <c:scaling>
          <c:orientation val="minMax"/>
          <c:max val="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Schoolbook" panose="02040604050505020304" pitchFamily="18" charset="0"/>
                    <a:ea typeface="+mn-ea"/>
                    <a:cs typeface="+mn-cs"/>
                  </a:defRPr>
                </a:pPr>
                <a:r>
                  <a:rPr lang="en-US"/>
                  <a:t>Quantity (Q)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entury Schoolbook" panose="020406040505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Schoolbook" panose="02040604050505020304" pitchFamily="18" charset="0"/>
                <a:ea typeface="+mn-ea"/>
                <a:cs typeface="+mn-cs"/>
              </a:defRPr>
            </a:pPr>
            <a:endParaRPr lang="en-US"/>
          </a:p>
        </c:txPr>
        <c:crossAx val="282718832"/>
        <c:crosses val="autoZero"/>
        <c:crossBetween val="midCat"/>
      </c:valAx>
      <c:valAx>
        <c:axId val="282718832"/>
        <c:scaling>
          <c:orientation val="minMax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Schoolbook" panose="02040604050505020304" pitchFamily="18" charset="0"/>
                    <a:ea typeface="+mn-ea"/>
                    <a:cs typeface="+mn-cs"/>
                  </a:defRPr>
                </a:pPr>
                <a:r>
                  <a:rPr lang="en-US"/>
                  <a:t>Price (P)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entury Schoolbook" panose="020406040505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Schoolbook" panose="02040604050505020304" pitchFamily="18" charset="0"/>
                <a:ea typeface="+mn-ea"/>
                <a:cs typeface="+mn-cs"/>
              </a:defRPr>
            </a:pPr>
            <a:endParaRPr lang="en-US"/>
          </a:p>
        </c:txPr>
        <c:crossAx val="282718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entury Schoolbook" panose="02040604050505020304" pitchFamily="18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1477650271688E-2"/>
          <c:y val="2.8241794233908768E-2"/>
          <c:w val="0.91112051284769968"/>
          <c:h val="0.88823651438441309"/>
        </c:manualLayout>
      </c:layout>
      <c:scatterChart>
        <c:scatterStyle val="lineMarker"/>
        <c:varyColors val="0"/>
        <c:ser>
          <c:idx val="0"/>
          <c:order val="0"/>
          <c:tx>
            <c:v>Dbar</c:v>
          </c:tx>
          <c:spPr>
            <a:ln w="127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Sheet1!$B$8:$B$54</c:f>
              <c:numCache>
                <c:formatCode>General</c:formatCode>
                <c:ptCount val="47"/>
                <c:pt idx="0">
                  <c:v>0.67017692226893544</c:v>
                </c:pt>
                <c:pt idx="1">
                  <c:v>0.69655863235011561</c:v>
                </c:pt>
                <c:pt idx="2">
                  <c:v>0.72419643402099609</c:v>
                </c:pt>
                <c:pt idx="3">
                  <c:v>0.75316065673410226</c:v>
                </c:pt>
                <c:pt idx="4">
                  <c:v>0.78352616646845896</c:v>
                </c:pt>
                <c:pt idx="5">
                  <c:v>0.81537269759999975</c:v>
                </c:pt>
                <c:pt idx="6">
                  <c:v>0.8487852119680388</c:v>
                </c:pt>
                <c:pt idx="7">
                  <c:v>0.88385428760951612</c:v>
                </c:pt>
                <c:pt idx="8">
                  <c:v>0.92067653987984976</c:v>
                </c:pt>
                <c:pt idx="9">
                  <c:v>0.95935507795329267</c:v>
                </c:pt>
                <c:pt idx="10">
                  <c:v>1</c:v>
                </c:pt>
                <c:pt idx="11">
                  <c:v>1.0427289306750418</c:v>
                </c:pt>
                <c:pt idx="12">
                  <c:v>1.0876676049305747</c:v>
                </c:pt>
                <c:pt idx="13">
                  <c:v>1.1349505025807989</c:v>
                </c:pt>
                <c:pt idx="14">
                  <c:v>1.1847215385154679</c:v>
                </c:pt>
                <c:pt idx="15">
                  <c:v>1.2371348139774407</c:v>
                </c:pt>
                <c:pt idx="16">
                  <c:v>1.2923554348998163</c:v>
                </c:pt>
                <c:pt idx="17">
                  <c:v>1.3505604039461472</c:v>
                </c:pt>
                <c:pt idx="18">
                  <c:v>1.4119395936217058</c:v>
                </c:pt>
                <c:pt idx="19">
                  <c:v>1.4766968086346737</c:v>
                </c:pt>
                <c:pt idx="20">
                  <c:v>1.5450509465945574</c:v>
                </c:pt>
                <c:pt idx="21">
                  <c:v>1.6172372671539004</c:v>
                </c:pt>
                <c:pt idx="22">
                  <c:v>1.6935087808430298</c:v>
                </c:pt>
                <c:pt idx="23">
                  <c:v>1.7741377701328023</c:v>
                </c:pt>
                <c:pt idx="24">
                  <c:v>1.8594174567060691</c:v>
                </c:pt>
                <c:pt idx="25">
                  <c:v>1.9496638305467973</c:v>
                </c:pt>
                <c:pt idx="26">
                  <c:v>2.0452176582914317</c:v>
                </c:pt>
                <c:pt idx="27">
                  <c:v>2.1464466903588053</c:v>
                </c:pt>
                <c:pt idx="28">
                  <c:v>2.253748088715978</c:v>
                </c:pt>
                <c:pt idx="29">
                  <c:v>2.3675510997856271</c:v>
                </c:pt>
                <c:pt idx="30">
                  <c:v>2.488320000000003</c:v>
                </c:pt>
                <c:pt idx="31">
                  <c:v>2.6165573449077182</c:v>
                </c:pt>
                <c:pt idx="32">
                  <c:v>2.7528075566011823</c:v>
                </c:pt>
                <c:pt idx="33">
                  <c:v>2.8976608886222253</c:v>
                </c:pt>
                <c:pt idx="34">
                  <c:v>3.051757812500004</c:v>
                </c:pt>
                <c:pt idx="35">
                  <c:v>3.215793875769914</c:v>
                </c:pt>
                <c:pt idx="36">
                  <c:v>3.3905250878210795</c:v>
                </c:pt>
                <c:pt idx="37">
                  <c:v>3.5767738973468028</c:v>
                </c:pt>
                <c:pt idx="38">
                  <c:v>3.7754358336713918</c:v>
                </c:pt>
                <c:pt idx="39">
                  <c:v>3.9874868939664241</c:v>
                </c:pt>
                <c:pt idx="40">
                  <c:v>4.2139917695473317</c:v>
                </c:pt>
                <c:pt idx="41">
                  <c:v>4.4561130172881933</c:v>
                </c:pt>
                <c:pt idx="42">
                  <c:v>4.7151212969804686</c:v>
                </c:pt>
                <c:pt idx="43">
                  <c:v>4.9924068125096337</c:v>
                </c:pt>
                <c:pt idx="44">
                  <c:v>5.2894921144087022</c:v>
                </c:pt>
                <c:pt idx="45">
                  <c:v>5.6080464441137501</c:v>
                </c:pt>
                <c:pt idx="46">
                  <c:v>5.9499018266198727</c:v>
                </c:pt>
              </c:numCache>
            </c:numRef>
          </c:xVal>
          <c:yVal>
            <c:numRef>
              <c:f>Sheet1!$A$8:$A$54</c:f>
              <c:numCache>
                <c:formatCode>General</c:formatCode>
                <c:ptCount val="47"/>
                <c:pt idx="0">
                  <c:v>1.3</c:v>
                </c:pt>
                <c:pt idx="1">
                  <c:v>1.29</c:v>
                </c:pt>
                <c:pt idx="2">
                  <c:v>1.28</c:v>
                </c:pt>
                <c:pt idx="3">
                  <c:v>1.27</c:v>
                </c:pt>
                <c:pt idx="4">
                  <c:v>1.26</c:v>
                </c:pt>
                <c:pt idx="5">
                  <c:v>1.25</c:v>
                </c:pt>
                <c:pt idx="6">
                  <c:v>1.24</c:v>
                </c:pt>
                <c:pt idx="7">
                  <c:v>1.23</c:v>
                </c:pt>
                <c:pt idx="8">
                  <c:v>1.22</c:v>
                </c:pt>
                <c:pt idx="9">
                  <c:v>1.21</c:v>
                </c:pt>
                <c:pt idx="10">
                  <c:v>1.2</c:v>
                </c:pt>
                <c:pt idx="11">
                  <c:v>1.19</c:v>
                </c:pt>
                <c:pt idx="12">
                  <c:v>1.18</c:v>
                </c:pt>
                <c:pt idx="13">
                  <c:v>1.17</c:v>
                </c:pt>
                <c:pt idx="14">
                  <c:v>1.1599999999999999</c:v>
                </c:pt>
                <c:pt idx="15">
                  <c:v>1.1499999999999999</c:v>
                </c:pt>
                <c:pt idx="16">
                  <c:v>1.1399999999999999</c:v>
                </c:pt>
                <c:pt idx="17">
                  <c:v>1.1299999999999999</c:v>
                </c:pt>
                <c:pt idx="18">
                  <c:v>1.1199999999999999</c:v>
                </c:pt>
                <c:pt idx="19">
                  <c:v>1.1099999999999999</c:v>
                </c:pt>
                <c:pt idx="20">
                  <c:v>1.0999999999999999</c:v>
                </c:pt>
                <c:pt idx="21">
                  <c:v>1.0899999999999999</c:v>
                </c:pt>
                <c:pt idx="22">
                  <c:v>1.0799999999999998</c:v>
                </c:pt>
                <c:pt idx="23">
                  <c:v>1.0699999999999998</c:v>
                </c:pt>
                <c:pt idx="24">
                  <c:v>1.0599999999999998</c:v>
                </c:pt>
                <c:pt idx="25">
                  <c:v>1.0499999999999998</c:v>
                </c:pt>
                <c:pt idx="26">
                  <c:v>1.0399999999999998</c:v>
                </c:pt>
                <c:pt idx="27">
                  <c:v>1.0299999999999998</c:v>
                </c:pt>
                <c:pt idx="28">
                  <c:v>1.0199999999999998</c:v>
                </c:pt>
                <c:pt idx="29">
                  <c:v>1.0099999999999998</c:v>
                </c:pt>
                <c:pt idx="30">
                  <c:v>0.99999999999999978</c:v>
                </c:pt>
                <c:pt idx="31">
                  <c:v>0.98999999999999977</c:v>
                </c:pt>
                <c:pt idx="32">
                  <c:v>0.97999999999999976</c:v>
                </c:pt>
                <c:pt idx="33">
                  <c:v>0.96999999999999975</c:v>
                </c:pt>
                <c:pt idx="34">
                  <c:v>0.95999999999999974</c:v>
                </c:pt>
                <c:pt idx="35">
                  <c:v>0.94999999999999973</c:v>
                </c:pt>
                <c:pt idx="36">
                  <c:v>0.93999999999999972</c:v>
                </c:pt>
                <c:pt idx="37">
                  <c:v>0.92999999999999972</c:v>
                </c:pt>
                <c:pt idx="38">
                  <c:v>0.91999999999999971</c:v>
                </c:pt>
                <c:pt idx="39">
                  <c:v>0.9099999999999997</c:v>
                </c:pt>
                <c:pt idx="40">
                  <c:v>0.89999999999999969</c:v>
                </c:pt>
                <c:pt idx="41">
                  <c:v>0.88999999999999968</c:v>
                </c:pt>
                <c:pt idx="42">
                  <c:v>0.87999999999999967</c:v>
                </c:pt>
                <c:pt idx="43">
                  <c:v>0.86999999999999966</c:v>
                </c:pt>
                <c:pt idx="44">
                  <c:v>0.85999999999999965</c:v>
                </c:pt>
                <c:pt idx="45">
                  <c:v>0.84999999999999964</c:v>
                </c:pt>
                <c:pt idx="46">
                  <c:v>0.83999999999999964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91A-4184-A5EF-B88D74376FB0}"/>
            </c:ext>
          </c:extLst>
        </c:ser>
        <c:ser>
          <c:idx val="1"/>
          <c:order val="1"/>
          <c:tx>
            <c:v>D</c:v>
          </c:tx>
          <c:spPr>
            <a:ln w="19050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Sheet1!$C$8:$C$54</c:f>
              <c:numCache>
                <c:formatCode>General</c:formatCode>
                <c:ptCount val="47"/>
                <c:pt idx="0">
                  <c:v>1.8276569701119079E-2</c:v>
                </c:pt>
                <c:pt idx="1">
                  <c:v>2.688913226617318E-2</c:v>
                </c:pt>
                <c:pt idx="2">
                  <c:v>3.9679283373247706E-2</c:v>
                </c:pt>
                <c:pt idx="3">
                  <c:v>5.8732198047820032E-2</c:v>
                </c:pt>
                <c:pt idx="4">
                  <c:v>8.7203726972380408E-2</c:v>
                </c:pt>
                <c:pt idx="5">
                  <c:v>0.12988579352203808</c:v>
                </c:pt>
                <c:pt idx="6">
                  <c:v>0.19407877587081998</c:v>
                </c:pt>
                <c:pt idx="7">
                  <c:v>0.29094220798643883</c:v>
                </c:pt>
                <c:pt idx="8">
                  <c:v>0.43759340555502468</c:v>
                </c:pt>
                <c:pt idx="9">
                  <c:v>0.66037980937206531</c:v>
                </c:pt>
                <c:pt idx="10">
                  <c:v>1</c:v>
                </c:pt>
                <c:pt idx="11">
                  <c:v>1.5195473333918417</c:v>
                </c:pt>
                <c:pt idx="12">
                  <c:v>2.3171915551624278</c:v>
                </c:pt>
                <c:pt idx="13">
                  <c:v>3.5462489080160697</c:v>
                </c:pt>
                <c:pt idx="14">
                  <c:v>5.4470685530100225</c:v>
                </c:pt>
                <c:pt idx="15">
                  <c:v>8.3978919913107308</c:v>
                </c:pt>
                <c:pt idx="16">
                  <c:v>12.996300231480397</c:v>
                </c:pt>
                <c:pt idx="17">
                  <c:v>20.190177090507678</c:v>
                </c:pt>
                <c:pt idx="18">
                  <c:v>31.489166761523098</c:v>
                </c:pt>
                <c:pt idx="19">
                  <c:v>49.307543104146035</c:v>
                </c:pt>
                <c:pt idx="20">
                  <c:v>77.522549046717501</c:v>
                </c:pt>
                <c:pt idx="21">
                  <c:v>122.3875963147086</c:v>
                </c:pt>
                <c:pt idx="22">
                  <c:v>194.03252174826468</c:v>
                </c:pt>
                <c:pt idx="23">
                  <c:v>308.93948491122131</c:v>
                </c:pt>
                <c:pt idx="24">
                  <c:v>494.04787897773798</c:v>
                </c:pt>
                <c:pt idx="25">
                  <c:v>793.59212376183029</c:v>
                </c:pt>
                <c:pt idx="26">
                  <c:v>1280.546452765202</c:v>
                </c:pt>
                <c:pt idx="27">
                  <c:v>2075.8743712042851</c:v>
                </c:pt>
                <c:pt idx="28">
                  <c:v>3381.0665122977425</c:v>
                </c:pt>
                <c:pt idx="29">
                  <c:v>5533.41971688183</c:v>
                </c:pt>
                <c:pt idx="30">
                  <c:v>9100.4381500022737</c:v>
                </c:pt>
                <c:pt idx="31">
                  <c:v>15041.895683888151</c:v>
                </c:pt>
                <c:pt idx="32">
                  <c:v>24989.554725767477</c:v>
                </c:pt>
                <c:pt idx="33">
                  <c:v>41732.614063576424</c:v>
                </c:pt>
                <c:pt idx="34">
                  <c:v>70064.923216241936</c:v>
                </c:pt>
                <c:pt idx="35">
                  <c:v>118272.02643544706</c:v>
                </c:pt>
                <c:pt idx="36">
                  <c:v>200756.50315929845</c:v>
                </c:pt>
                <c:pt idx="37">
                  <c:v>342700.60780531494</c:v>
                </c:pt>
                <c:pt idx="38">
                  <c:v>588397.65754947625</c:v>
                </c:pt>
                <c:pt idx="39">
                  <c:v>1016231.5790256197</c:v>
                </c:pt>
                <c:pt idx="40">
                  <c:v>1765780.963259052</c:v>
                </c:pt>
                <c:pt idx="41">
                  <c:v>3087180.1286521568</c:v>
                </c:pt>
                <c:pt idx="42">
                  <c:v>5431611.4464856349</c:v>
                </c:pt>
                <c:pt idx="43">
                  <c:v>9618329.9564721473</c:v>
                </c:pt>
                <c:pt idx="44">
                  <c:v>17145088.855011847</c:v>
                </c:pt>
                <c:pt idx="45">
                  <c:v>30769186.676209617</c:v>
                </c:pt>
                <c:pt idx="46">
                  <c:v>55602971.216387212</c:v>
                </c:pt>
              </c:numCache>
            </c:numRef>
          </c:xVal>
          <c:yVal>
            <c:numRef>
              <c:f>Sheet1!$A$8:$A$54</c:f>
              <c:numCache>
                <c:formatCode>General</c:formatCode>
                <c:ptCount val="47"/>
                <c:pt idx="0">
                  <c:v>1.3</c:v>
                </c:pt>
                <c:pt idx="1">
                  <c:v>1.29</c:v>
                </c:pt>
                <c:pt idx="2">
                  <c:v>1.28</c:v>
                </c:pt>
                <c:pt idx="3">
                  <c:v>1.27</c:v>
                </c:pt>
                <c:pt idx="4">
                  <c:v>1.26</c:v>
                </c:pt>
                <c:pt idx="5">
                  <c:v>1.25</c:v>
                </c:pt>
                <c:pt idx="6">
                  <c:v>1.24</c:v>
                </c:pt>
                <c:pt idx="7">
                  <c:v>1.23</c:v>
                </c:pt>
                <c:pt idx="8">
                  <c:v>1.22</c:v>
                </c:pt>
                <c:pt idx="9">
                  <c:v>1.21</c:v>
                </c:pt>
                <c:pt idx="10">
                  <c:v>1.2</c:v>
                </c:pt>
                <c:pt idx="11">
                  <c:v>1.19</c:v>
                </c:pt>
                <c:pt idx="12">
                  <c:v>1.18</c:v>
                </c:pt>
                <c:pt idx="13">
                  <c:v>1.17</c:v>
                </c:pt>
                <c:pt idx="14">
                  <c:v>1.1599999999999999</c:v>
                </c:pt>
                <c:pt idx="15">
                  <c:v>1.1499999999999999</c:v>
                </c:pt>
                <c:pt idx="16">
                  <c:v>1.1399999999999999</c:v>
                </c:pt>
                <c:pt idx="17">
                  <c:v>1.1299999999999999</c:v>
                </c:pt>
                <c:pt idx="18">
                  <c:v>1.1199999999999999</c:v>
                </c:pt>
                <c:pt idx="19">
                  <c:v>1.1099999999999999</c:v>
                </c:pt>
                <c:pt idx="20">
                  <c:v>1.0999999999999999</c:v>
                </c:pt>
                <c:pt idx="21">
                  <c:v>1.0899999999999999</c:v>
                </c:pt>
                <c:pt idx="22">
                  <c:v>1.0799999999999998</c:v>
                </c:pt>
                <c:pt idx="23">
                  <c:v>1.0699999999999998</c:v>
                </c:pt>
                <c:pt idx="24">
                  <c:v>1.0599999999999998</c:v>
                </c:pt>
                <c:pt idx="25">
                  <c:v>1.0499999999999998</c:v>
                </c:pt>
                <c:pt idx="26">
                  <c:v>1.0399999999999998</c:v>
                </c:pt>
                <c:pt idx="27">
                  <c:v>1.0299999999999998</c:v>
                </c:pt>
                <c:pt idx="28">
                  <c:v>1.0199999999999998</c:v>
                </c:pt>
                <c:pt idx="29">
                  <c:v>1.0099999999999998</c:v>
                </c:pt>
                <c:pt idx="30">
                  <c:v>0.99999999999999978</c:v>
                </c:pt>
                <c:pt idx="31">
                  <c:v>0.98999999999999977</c:v>
                </c:pt>
                <c:pt idx="32">
                  <c:v>0.97999999999999976</c:v>
                </c:pt>
                <c:pt idx="33">
                  <c:v>0.96999999999999975</c:v>
                </c:pt>
                <c:pt idx="34">
                  <c:v>0.95999999999999974</c:v>
                </c:pt>
                <c:pt idx="35">
                  <c:v>0.94999999999999973</c:v>
                </c:pt>
                <c:pt idx="36">
                  <c:v>0.93999999999999972</c:v>
                </c:pt>
                <c:pt idx="37">
                  <c:v>0.92999999999999972</c:v>
                </c:pt>
                <c:pt idx="38">
                  <c:v>0.91999999999999971</c:v>
                </c:pt>
                <c:pt idx="39">
                  <c:v>0.9099999999999997</c:v>
                </c:pt>
                <c:pt idx="40">
                  <c:v>0.89999999999999969</c:v>
                </c:pt>
                <c:pt idx="41">
                  <c:v>0.88999999999999968</c:v>
                </c:pt>
                <c:pt idx="42">
                  <c:v>0.87999999999999967</c:v>
                </c:pt>
                <c:pt idx="43">
                  <c:v>0.86999999999999966</c:v>
                </c:pt>
                <c:pt idx="44">
                  <c:v>0.85999999999999965</c:v>
                </c:pt>
                <c:pt idx="45">
                  <c:v>0.84999999999999964</c:v>
                </c:pt>
                <c:pt idx="46">
                  <c:v>0.83999999999999964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91A-4184-A5EF-B88D74376FB0}"/>
            </c:ext>
          </c:extLst>
        </c:ser>
        <c:ser>
          <c:idx val="2"/>
          <c:order val="2"/>
          <c:tx>
            <c:v>S</c:v>
          </c:tx>
          <c:spPr>
            <a:ln w="19050" cap="rnd">
              <a:solidFill>
                <a:srgbClr val="0070C0"/>
              </a:solidFill>
              <a:prstDash val="dash"/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Sheet1!$D$8:$D$54</c:f>
              <c:numCache>
                <c:formatCode>General</c:formatCode>
                <c:ptCount val="47"/>
                <c:pt idx="0">
                  <c:v>4.2955484704619771</c:v>
                </c:pt>
                <c:pt idx="1">
                  <c:v>4.1151652486951873</c:v>
                </c:pt>
                <c:pt idx="2">
                  <c:v>3.9410409045783878</c:v>
                </c:pt>
                <c:pt idx="3">
                  <c:v>3.77300463437264</c:v>
                </c:pt>
                <c:pt idx="4">
                  <c:v>3.6108890106039491</c:v>
                </c:pt>
                <c:pt idx="5">
                  <c:v>3.4545299411218768</c:v>
                </c:pt>
                <c:pt idx="6">
                  <c:v>3.3037666283368612</c:v>
                </c:pt>
                <c:pt idx="7">
                  <c:v>3.1584415286368732</c:v>
                </c:pt>
                <c:pt idx="8">
                  <c:v>3.0184003119840486</c:v>
                </c:pt>
                <c:pt idx="9">
                  <c:v>2.8834918216919356</c:v>
                </c:pt>
                <c:pt idx="10">
                  <c:v>2.7535680343840085</c:v>
                </c:pt>
                <c:pt idx="11">
                  <c:v>2.628484020134112</c:v>
                </c:pt>
                <c:pt idx="12">
                  <c:v>2.5080979027894972</c:v>
                </c:pt>
                <c:pt idx="13">
                  <c:v>2.3922708204771279</c:v>
                </c:pt>
                <c:pt idx="14">
                  <c:v>2.2808668862939334</c:v>
                </c:pt>
                <c:pt idx="15">
                  <c:v>2.1737531491817101</c:v>
                </c:pt>
                <c:pt idx="16">
                  <c:v>2.0707995549873637</c:v>
                </c:pt>
                <c:pt idx="17">
                  <c:v>1.9718789077091992</c:v>
                </c:pt>
                <c:pt idx="18">
                  <c:v>1.8768668309299832</c:v>
                </c:pt>
                <c:pt idx="19">
                  <c:v>1.7856417294374991</c:v>
                </c:pt>
                <c:pt idx="20">
                  <c:v>1.6980847510333317</c:v>
                </c:pt>
                <c:pt idx="21">
                  <c:v>1.6140797485306302</c:v>
                </c:pt>
                <c:pt idx="22">
                  <c:v>1.5335132419415987</c:v>
                </c:pt>
                <c:pt idx="23">
                  <c:v>1.4562743808554826</c:v>
                </c:pt>
                <c:pt idx="24">
                  <c:v>1.3822549070078258</c:v>
                </c:pt>
                <c:pt idx="25">
                  <c:v>1.3113491170417821</c:v>
                </c:pt>
                <c:pt idx="26">
                  <c:v>1.2434538254622771</c:v>
                </c:pt>
                <c:pt idx="27">
                  <c:v>1.1784683277838273</c:v>
                </c:pt>
                <c:pt idx="28">
                  <c:v>1.1162943638728355</c:v>
                </c:pt>
                <c:pt idx="29">
                  <c:v>1.0568360814851883</c:v>
                </c:pt>
                <c:pt idx="30">
                  <c:v>0.99999999999999878</c:v>
                </c:pt>
                <c:pt idx="31">
                  <c:v>0.94569497435034577</c:v>
                </c:pt>
                <c:pt idx="32">
                  <c:v>0.89383215915187464</c:v>
                </c:pt>
                <c:pt idx="33">
                  <c:v>0.84432497303013576</c:v>
                </c:pt>
                <c:pt idx="34">
                  <c:v>0.7970890631475519</c:v>
                </c:pt>
                <c:pt idx="35">
                  <c:v>0.75204226993091627</c:v>
                </c:pt>
                <c:pt idx="36">
                  <c:v>0.7091045920003376</c:v>
                </c:pt>
                <c:pt idx="37">
                  <c:v>0.66819815130056226</c:v>
                </c:pt>
                <c:pt idx="38">
                  <c:v>0.62924715843561896</c:v>
                </c:pt>
                <c:pt idx="39">
                  <c:v>0.59217787820774148</c:v>
                </c:pt>
                <c:pt idx="40">
                  <c:v>0.55691859536154653</c:v>
                </c:pt>
                <c:pt idx="41">
                  <c:v>0.52339958053445279</c:v>
                </c:pt>
                <c:pt idx="42">
                  <c:v>0.49155305641434599</c:v>
                </c:pt>
                <c:pt idx="43">
                  <c:v>0.46131316410551182</c:v>
                </c:pt>
                <c:pt idx="44">
                  <c:v>0.43261592970387136</c:v>
                </c:pt>
                <c:pt idx="45">
                  <c:v>0.40539923108257481</c:v>
                </c:pt>
                <c:pt idx="46">
                  <c:v>0.37960276488902356</c:v>
                </c:pt>
              </c:numCache>
            </c:numRef>
          </c:xVal>
          <c:yVal>
            <c:numRef>
              <c:f>Sheet1!$A$8:$A$54</c:f>
              <c:numCache>
                <c:formatCode>General</c:formatCode>
                <c:ptCount val="47"/>
                <c:pt idx="0">
                  <c:v>1.3</c:v>
                </c:pt>
                <c:pt idx="1">
                  <c:v>1.29</c:v>
                </c:pt>
                <c:pt idx="2">
                  <c:v>1.28</c:v>
                </c:pt>
                <c:pt idx="3">
                  <c:v>1.27</c:v>
                </c:pt>
                <c:pt idx="4">
                  <c:v>1.26</c:v>
                </c:pt>
                <c:pt idx="5">
                  <c:v>1.25</c:v>
                </c:pt>
                <c:pt idx="6">
                  <c:v>1.24</c:v>
                </c:pt>
                <c:pt idx="7">
                  <c:v>1.23</c:v>
                </c:pt>
                <c:pt idx="8">
                  <c:v>1.22</c:v>
                </c:pt>
                <c:pt idx="9">
                  <c:v>1.21</c:v>
                </c:pt>
                <c:pt idx="10">
                  <c:v>1.2</c:v>
                </c:pt>
                <c:pt idx="11">
                  <c:v>1.19</c:v>
                </c:pt>
                <c:pt idx="12">
                  <c:v>1.18</c:v>
                </c:pt>
                <c:pt idx="13">
                  <c:v>1.17</c:v>
                </c:pt>
                <c:pt idx="14">
                  <c:v>1.1599999999999999</c:v>
                </c:pt>
                <c:pt idx="15">
                  <c:v>1.1499999999999999</c:v>
                </c:pt>
                <c:pt idx="16">
                  <c:v>1.1399999999999999</c:v>
                </c:pt>
                <c:pt idx="17">
                  <c:v>1.1299999999999999</c:v>
                </c:pt>
                <c:pt idx="18">
                  <c:v>1.1199999999999999</c:v>
                </c:pt>
                <c:pt idx="19">
                  <c:v>1.1099999999999999</c:v>
                </c:pt>
                <c:pt idx="20">
                  <c:v>1.0999999999999999</c:v>
                </c:pt>
                <c:pt idx="21">
                  <c:v>1.0899999999999999</c:v>
                </c:pt>
                <c:pt idx="22">
                  <c:v>1.0799999999999998</c:v>
                </c:pt>
                <c:pt idx="23">
                  <c:v>1.0699999999999998</c:v>
                </c:pt>
                <c:pt idx="24">
                  <c:v>1.0599999999999998</c:v>
                </c:pt>
                <c:pt idx="25">
                  <c:v>1.0499999999999998</c:v>
                </c:pt>
                <c:pt idx="26">
                  <c:v>1.0399999999999998</c:v>
                </c:pt>
                <c:pt idx="27">
                  <c:v>1.0299999999999998</c:v>
                </c:pt>
                <c:pt idx="28">
                  <c:v>1.0199999999999998</c:v>
                </c:pt>
                <c:pt idx="29">
                  <c:v>1.0099999999999998</c:v>
                </c:pt>
                <c:pt idx="30">
                  <c:v>0.99999999999999978</c:v>
                </c:pt>
                <c:pt idx="31">
                  <c:v>0.98999999999999977</c:v>
                </c:pt>
                <c:pt idx="32">
                  <c:v>0.97999999999999976</c:v>
                </c:pt>
                <c:pt idx="33">
                  <c:v>0.96999999999999975</c:v>
                </c:pt>
                <c:pt idx="34">
                  <c:v>0.95999999999999974</c:v>
                </c:pt>
                <c:pt idx="35">
                  <c:v>0.94999999999999973</c:v>
                </c:pt>
                <c:pt idx="36">
                  <c:v>0.93999999999999972</c:v>
                </c:pt>
                <c:pt idx="37">
                  <c:v>0.92999999999999972</c:v>
                </c:pt>
                <c:pt idx="38">
                  <c:v>0.91999999999999971</c:v>
                </c:pt>
                <c:pt idx="39">
                  <c:v>0.9099999999999997</c:v>
                </c:pt>
                <c:pt idx="40">
                  <c:v>0.89999999999999969</c:v>
                </c:pt>
                <c:pt idx="41">
                  <c:v>0.88999999999999968</c:v>
                </c:pt>
                <c:pt idx="42">
                  <c:v>0.87999999999999967</c:v>
                </c:pt>
                <c:pt idx="43">
                  <c:v>0.86999999999999966</c:v>
                </c:pt>
                <c:pt idx="44">
                  <c:v>0.85999999999999965</c:v>
                </c:pt>
                <c:pt idx="45">
                  <c:v>0.84999999999999964</c:v>
                </c:pt>
                <c:pt idx="46">
                  <c:v>0.83999999999999964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91A-4184-A5EF-B88D74376FB0}"/>
            </c:ext>
          </c:extLst>
        </c:ser>
        <c:ser>
          <c:idx val="4"/>
          <c:order val="3"/>
          <c:tx>
            <c:v>Equilibrium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elete val="1"/>
          </c:dLbls>
          <c:xVal>
            <c:numRef>
              <c:f>Sheet1!$I$50:$I$51</c:f>
              <c:numCache>
                <c:formatCode>General</c:formatCode>
                <c:ptCount val="2"/>
                <c:pt idx="0">
                  <c:v>2.4883199999999999</c:v>
                </c:pt>
                <c:pt idx="1">
                  <c:v>2.4883199999999999</c:v>
                </c:pt>
              </c:numCache>
            </c:numRef>
          </c:xVal>
          <c:yVal>
            <c:numRef>
              <c:f>Sheet1!$J$50:$J$51</c:f>
              <c:numCache>
                <c:formatCode>General</c:formatCode>
                <c:ptCount val="2"/>
                <c:pt idx="0">
                  <c:v>1</c:v>
                </c:pt>
                <c:pt idx="1">
                  <c:v>1.1783196534742952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91A-4184-A5EF-B88D74376FB0}"/>
            </c:ext>
          </c:extLst>
        </c:ser>
        <c:ser>
          <c:idx val="5"/>
          <c:order val="4"/>
          <c:tx>
            <c:v>Sbar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5875" cap="rnd">
                <a:solidFill>
                  <a:srgbClr val="0070C0"/>
                </a:solidFill>
                <a:prstDash val="dash"/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2-F91A-4184-A5EF-B88D74376FB0}"/>
              </c:ext>
            </c:extLst>
          </c:dPt>
          <c:dLbls>
            <c:delete val="1"/>
          </c:dLbls>
          <c:xVal>
            <c:numRef>
              <c:f>Sheet1!$I$43:$I$44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xVal>
          <c:yVal>
            <c:numRef>
              <c:f>Sheet1!$J$43:$J$44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F91A-4184-A5EF-B88D74376FB0}"/>
            </c:ext>
          </c:extLst>
        </c:ser>
        <c:ser>
          <c:idx val="6"/>
          <c:order val="5"/>
          <c:tx>
            <c:v>Benchmark S and 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elete val="1"/>
          </c:dLbls>
          <c:xVal>
            <c:numRef>
              <c:f>Sheet1!$I$46:$I$47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Sheet1!$J$46:$J$47</c:f>
              <c:numCache>
                <c:formatCode>General</c:formatCode>
                <c:ptCount val="2"/>
                <c:pt idx="0">
                  <c:v>1.2</c:v>
                </c:pt>
                <c:pt idx="1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F91A-4184-A5EF-B88D74376FB0}"/>
            </c:ext>
          </c:extLst>
        </c:ser>
        <c:ser>
          <c:idx val="3"/>
          <c:order val="6"/>
          <c:tx>
            <c:v>equilibria</c:v>
          </c:tx>
          <c:spPr>
            <a:ln w="1587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1"/>
            <c:marker>
              <c:symbol val="square"/>
              <c:size val="5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  <c:spPr>
              <a:ln w="15875" cap="rnd">
                <a:solidFill>
                  <a:schemeClr val="tx1"/>
                </a:solidFill>
                <a:prstDash val="dash"/>
                <a:round/>
              </a:ln>
              <a:effectLst/>
            </c:spPr>
          </c:dPt>
          <c:dLbls>
            <c:delete val="1"/>
          </c:dLbls>
          <c:xVal>
            <c:numRef>
              <c:f>Sheet1!$I$39:$I$41</c:f>
              <c:numCache>
                <c:formatCode>General</c:formatCode>
                <c:ptCount val="3"/>
                <c:pt idx="0">
                  <c:v>0</c:v>
                </c:pt>
                <c:pt idx="1">
                  <c:v>2.4883199999999999</c:v>
                </c:pt>
                <c:pt idx="2">
                  <c:v>2.4883199999999999</c:v>
                </c:pt>
              </c:numCache>
            </c:numRef>
          </c:xVal>
          <c:yVal>
            <c:numRef>
              <c:f>Sheet1!$J$39:$J$41</c:f>
              <c:numCache>
                <c:formatCode>General</c:formatCode>
                <c:ptCount val="3"/>
                <c:pt idx="0">
                  <c:v>1.1783196534742952</c:v>
                </c:pt>
                <c:pt idx="1">
                  <c:v>1.1783196534742952</c:v>
                </c:pt>
                <c:pt idx="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F91A-4184-A5EF-B88D74376FB0}"/>
            </c:ext>
          </c:extLst>
        </c:ser>
        <c:ser>
          <c:idx val="7"/>
          <c:order val="7"/>
          <c:tx>
            <c:v>Labels</c:v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5990546836859864E-3"/>
                  <c:y val="-2.75861811534787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4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E8A84011-6B1C-4BCE-9760-1A150A8CD1B6}" type="CELLRANGE">
                      <a:rPr lang="en-US"/>
                      <a:pPr>
                        <a:defRPr sz="1400"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91A-4184-A5EF-B88D74376FB0}"/>
                </c:ext>
                <c:ext xmlns:c15="http://schemas.microsoft.com/office/drawing/2012/chart" uri="{CE6537A1-D6FC-4f65-9D91-7224C49458BB}">
                  <c15:layout>
                    <c:manualLayout>
                      <c:w val="3.0370925783956546E-2"/>
                      <c:h val="5.1743001578554271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1"/>
              <c:layout>
                <c:manualLayout>
                  <c:x val="-3.4619167433839151E-2"/>
                  <c:y val="-3.061200825842170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4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7F00BBB-8412-4D99-85DC-5F84608F9FAF}" type="CELLRANGE">
                      <a:rPr lang="en-US"/>
                      <a:pPr>
                        <a:defRPr sz="1400"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91A-4184-A5EF-B88D74376FB0}"/>
                </c:ext>
                <c:ext xmlns:c15="http://schemas.microsoft.com/office/drawing/2012/chart" uri="{CE6537A1-D6FC-4f65-9D91-7224C49458BB}">
                  <c15:layout>
                    <c:manualLayout>
                      <c:w val="2.3865018824730164E-2"/>
                      <c:h val="4.5691188528430973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2"/>
              <c:layout>
                <c:manualLayout>
                  <c:x val="-4.176908438559291E-2"/>
                  <c:y val="2.78887718059849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4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2A62683-6321-45A9-AD71-B00C80FC5D5E}" type="CELLRANGE">
                      <a:rPr lang="en-US"/>
                      <a:pPr>
                        <a:defRPr sz="1400"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F91A-4184-A5EF-B88D74376FB0}"/>
                </c:ext>
                <c:ext xmlns:c15="http://schemas.microsoft.com/office/drawing/2012/chart" uri="{CE6537A1-D6FC-4f65-9D91-7224C49458BB}">
                  <c15:layout>
                    <c:manualLayout>
                      <c:w val="3.231021643253499E-2"/>
                      <c:h val="3.7622104461599894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3"/>
              <c:layout>
                <c:manualLayout>
                  <c:x val="-2.418725431848576E-3"/>
                  <c:y val="3.293202876787302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4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5EC4703-D07B-4440-A7EC-59DD4AF4B684}" type="CELLRANGE">
                      <a:rPr lang="en-US"/>
                      <a:pPr>
                        <a:defRPr sz="1400"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F91A-4184-A5EF-B88D74376FB0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Sheet1!$I$53:$I$56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2.4883199999999999</c:v>
                </c:pt>
                <c:pt idx="3">
                  <c:v>2.4883199999999999</c:v>
                </c:pt>
              </c:numCache>
            </c:numRef>
          </c:xVal>
          <c:yVal>
            <c:numRef>
              <c:f>Sheet1!$J$53:$J$56</c:f>
              <c:numCache>
                <c:formatCode>General</c:formatCode>
                <c:ptCount val="4"/>
                <c:pt idx="0">
                  <c:v>1.2</c:v>
                </c:pt>
                <c:pt idx="1">
                  <c:v>1</c:v>
                </c:pt>
                <c:pt idx="2">
                  <c:v>1</c:v>
                </c:pt>
                <c:pt idx="3">
                  <c:v>1.1783196534742952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F91A-4184-A5EF-B88D74376FB0}"/>
            </c:ext>
            <c:ext xmlns:c15="http://schemas.microsoft.com/office/drawing/2012/chart" uri="{02D57815-91ED-43cb-92C2-25804820EDAC}">
              <c15:datalabelsRange>
                <c15:f>Sheet1!$K$53:$K$56</c15:f>
                <c15:dlblRangeCache>
                  <c:ptCount val="4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</c15:dlblRangeCache>
              </c15:datalabelsRang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82726112"/>
        <c:axId val="282726672"/>
      </c:scatterChart>
      <c:valAx>
        <c:axId val="282726112"/>
        <c:scaling>
          <c:orientation val="minMax"/>
          <c:max val="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Quantity (Q)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726672"/>
        <c:crosses val="autoZero"/>
        <c:crossBetween val="midCat"/>
      </c:valAx>
      <c:valAx>
        <c:axId val="282726672"/>
        <c:scaling>
          <c:orientation val="minMax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Price (P)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726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>
  <sheetPr/>
  <sheetViews>
    <sheetView tabSelected="1" zoomScale="112" workbookViewId="0" zoomToFit="1"/>
  </sheetViews>
  <pageMargins left="0.7" right="0.7" top="0.75" bottom="0.75" header="0.3" footer="0.3"/>
  <pageSetup orientation="landscape" horizontalDpi="1200" verticalDpi="1200" r:id="rId1"/>
  <drawing r:id="rId2"/>
  <legacyDrawing r:id="rId3"/>
</chartsheet>
</file>

<file path=xl/chartsheets/sheet2.xml><?xml version="1.0" encoding="utf-8"?>
<chart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>
  <sheetPr/>
  <sheetViews>
    <sheetView zoomScale="112" workbookViewId="0" zoomToFit="1"/>
  </sheetViews>
  <pageMargins left="0.7" right="0.7" top="0.75" bottom="0.75" header="0.3" footer="0.3"/>
  <pageSetup orientation="landscape" horizontalDpi="1200" verticalDpi="1200" r:id="rId1"/>
  <drawing r:id="rId2"/>
  <legacyDrawing r:id="rId3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7545" cy="628479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7545" cy="628479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="145" zoomScaleNormal="145" workbookViewId="0">
      <selection activeCell="B1" sqref="B1"/>
    </sheetView>
  </sheetViews>
  <sheetFormatPr defaultRowHeight="15" x14ac:dyDescent="0.25"/>
  <sheetData>
    <row r="1" spans="1:7" x14ac:dyDescent="0.25">
      <c r="A1" t="s">
        <v>0</v>
      </c>
      <c r="B1">
        <v>5</v>
      </c>
      <c r="F1" t="s">
        <v>9</v>
      </c>
      <c r="G1">
        <f>(1+tbar)^epsilon0</f>
        <v>2.4883199999999999</v>
      </c>
    </row>
    <row r="2" spans="1:7" x14ac:dyDescent="0.25">
      <c r="A2" t="s">
        <v>1</v>
      </c>
      <c r="B2">
        <f>epsilon0/MAX(0.001,1-theta)</f>
        <v>5.5555555555555554</v>
      </c>
      <c r="F2" t="s">
        <v>10</v>
      </c>
      <c r="G2">
        <f>Q^(1/eta)</f>
        <v>1.1783196534742952</v>
      </c>
    </row>
    <row r="3" spans="1:7" x14ac:dyDescent="0.25">
      <c r="A3" t="s">
        <v>2</v>
      </c>
      <c r="B3">
        <f>epsilon0/(1-epsilon0/eta)</f>
        <v>50.000000000000014</v>
      </c>
    </row>
    <row r="4" spans="1:7" x14ac:dyDescent="0.25">
      <c r="A4" t="s">
        <v>3</v>
      </c>
      <c r="B4">
        <v>0.2</v>
      </c>
    </row>
    <row r="5" spans="1:7" x14ac:dyDescent="0.25">
      <c r="A5" t="s">
        <v>7</v>
      </c>
      <c r="B5">
        <f>C5/10</f>
        <v>0.1</v>
      </c>
      <c r="C5">
        <v>1</v>
      </c>
    </row>
    <row r="7" spans="1:7" x14ac:dyDescent="0.25">
      <c r="B7" t="s">
        <v>4</v>
      </c>
      <c r="C7" t="s">
        <v>5</v>
      </c>
      <c r="D7" t="s">
        <v>6</v>
      </c>
    </row>
    <row r="8" spans="1:7" x14ac:dyDescent="0.25">
      <c r="A8">
        <f>1+tbar*1.5</f>
        <v>1.3</v>
      </c>
      <c r="B8">
        <f t="shared" ref="B8:B54" si="0">(A8/(1+tbar))^(-epsilon0)</f>
        <v>0.67017692226893544</v>
      </c>
      <c r="C8">
        <f t="shared" ref="C8:C54" si="1">(A8/(1+tbar))^(-epsilon)</f>
        <v>1.8276569701119079E-2</v>
      </c>
      <c r="D8">
        <f t="shared" ref="D8:D54" si="2">A8^eta</f>
        <v>4.2955484704619771</v>
      </c>
    </row>
    <row r="9" spans="1:7" x14ac:dyDescent="0.25">
      <c r="A9">
        <f>A8-0.01</f>
        <v>1.29</v>
      </c>
      <c r="B9">
        <f t="shared" si="0"/>
        <v>0.69655863235011561</v>
      </c>
      <c r="C9">
        <f t="shared" si="1"/>
        <v>2.688913226617318E-2</v>
      </c>
      <c r="D9">
        <f t="shared" si="2"/>
        <v>4.1151652486951873</v>
      </c>
    </row>
    <row r="10" spans="1:7" x14ac:dyDescent="0.25">
      <c r="A10">
        <f t="shared" ref="A10:A54" si="3">A9-0.01</f>
        <v>1.28</v>
      </c>
      <c r="B10">
        <f t="shared" si="0"/>
        <v>0.72419643402099609</v>
      </c>
      <c r="C10">
        <f t="shared" si="1"/>
        <v>3.9679283373247706E-2</v>
      </c>
      <c r="D10">
        <f t="shared" si="2"/>
        <v>3.9410409045783878</v>
      </c>
    </row>
    <row r="11" spans="1:7" x14ac:dyDescent="0.25">
      <c r="A11">
        <f t="shared" si="3"/>
        <v>1.27</v>
      </c>
      <c r="B11">
        <f t="shared" si="0"/>
        <v>0.75316065673410226</v>
      </c>
      <c r="C11">
        <f t="shared" si="1"/>
        <v>5.8732198047820032E-2</v>
      </c>
      <c r="D11">
        <f t="shared" si="2"/>
        <v>3.77300463437264</v>
      </c>
    </row>
    <row r="12" spans="1:7" x14ac:dyDescent="0.25">
      <c r="A12">
        <f t="shared" si="3"/>
        <v>1.26</v>
      </c>
      <c r="B12">
        <f t="shared" si="0"/>
        <v>0.78352616646845896</v>
      </c>
      <c r="C12">
        <f t="shared" si="1"/>
        <v>8.7203726972380408E-2</v>
      </c>
      <c r="D12">
        <f t="shared" si="2"/>
        <v>3.6108890106039491</v>
      </c>
    </row>
    <row r="13" spans="1:7" x14ac:dyDescent="0.25">
      <c r="A13">
        <f t="shared" si="3"/>
        <v>1.25</v>
      </c>
      <c r="B13">
        <f t="shared" si="0"/>
        <v>0.81537269759999975</v>
      </c>
      <c r="C13">
        <f t="shared" si="1"/>
        <v>0.12988579352203808</v>
      </c>
      <c r="D13">
        <f t="shared" si="2"/>
        <v>3.4545299411218768</v>
      </c>
    </row>
    <row r="14" spans="1:7" x14ac:dyDescent="0.25">
      <c r="A14">
        <f t="shared" si="3"/>
        <v>1.24</v>
      </c>
      <c r="B14">
        <f t="shared" si="0"/>
        <v>0.8487852119680388</v>
      </c>
      <c r="C14">
        <f t="shared" si="1"/>
        <v>0.19407877587081998</v>
      </c>
      <c r="D14">
        <f t="shared" si="2"/>
        <v>3.3037666283368612</v>
      </c>
    </row>
    <row r="15" spans="1:7" x14ac:dyDescent="0.25">
      <c r="A15">
        <f t="shared" si="3"/>
        <v>1.23</v>
      </c>
      <c r="B15">
        <f t="shared" si="0"/>
        <v>0.88385428760951612</v>
      </c>
      <c r="C15">
        <f t="shared" si="1"/>
        <v>0.29094220798643883</v>
      </c>
      <c r="D15">
        <f t="shared" si="2"/>
        <v>3.1584415286368732</v>
      </c>
    </row>
    <row r="16" spans="1:7" x14ac:dyDescent="0.25">
      <c r="A16">
        <f t="shared" si="3"/>
        <v>1.22</v>
      </c>
      <c r="B16">
        <f t="shared" si="0"/>
        <v>0.92067653987984976</v>
      </c>
      <c r="C16">
        <f t="shared" si="1"/>
        <v>0.43759340555502468</v>
      </c>
      <c r="D16">
        <f t="shared" si="2"/>
        <v>3.0184003119840486</v>
      </c>
    </row>
    <row r="17" spans="1:4" x14ac:dyDescent="0.25">
      <c r="A17">
        <f t="shared" si="3"/>
        <v>1.21</v>
      </c>
      <c r="B17">
        <f t="shared" si="0"/>
        <v>0.95935507795329267</v>
      </c>
      <c r="C17">
        <f t="shared" si="1"/>
        <v>0.66037980937206531</v>
      </c>
      <c r="D17">
        <f t="shared" si="2"/>
        <v>2.8834918216919356</v>
      </c>
    </row>
    <row r="18" spans="1:4" x14ac:dyDescent="0.25">
      <c r="A18">
        <f t="shared" si="3"/>
        <v>1.2</v>
      </c>
      <c r="B18">
        <f t="shared" si="0"/>
        <v>1</v>
      </c>
      <c r="C18">
        <f t="shared" si="1"/>
        <v>1</v>
      </c>
      <c r="D18">
        <f t="shared" si="2"/>
        <v>2.7535680343840085</v>
      </c>
    </row>
    <row r="19" spans="1:4" x14ac:dyDescent="0.25">
      <c r="A19">
        <f t="shared" si="3"/>
        <v>1.19</v>
      </c>
      <c r="B19">
        <f t="shared" si="0"/>
        <v>1.0427289306750418</v>
      </c>
      <c r="C19">
        <f t="shared" si="1"/>
        <v>1.5195473333918417</v>
      </c>
      <c r="D19">
        <f t="shared" si="2"/>
        <v>2.628484020134112</v>
      </c>
    </row>
    <row r="20" spans="1:4" x14ac:dyDescent="0.25">
      <c r="A20">
        <f t="shared" si="3"/>
        <v>1.18</v>
      </c>
      <c r="B20">
        <f t="shared" si="0"/>
        <v>1.0876676049305747</v>
      </c>
      <c r="C20">
        <f t="shared" si="1"/>
        <v>2.3171915551624278</v>
      </c>
      <c r="D20">
        <f t="shared" si="2"/>
        <v>2.5080979027894972</v>
      </c>
    </row>
    <row r="21" spans="1:4" x14ac:dyDescent="0.25">
      <c r="A21">
        <f t="shared" si="3"/>
        <v>1.17</v>
      </c>
      <c r="B21">
        <f t="shared" si="0"/>
        <v>1.1349505025807989</v>
      </c>
      <c r="C21">
        <f t="shared" si="1"/>
        <v>3.5462489080160697</v>
      </c>
      <c r="D21">
        <f t="shared" si="2"/>
        <v>2.3922708204771279</v>
      </c>
    </row>
    <row r="22" spans="1:4" x14ac:dyDescent="0.25">
      <c r="A22">
        <f t="shared" si="3"/>
        <v>1.1599999999999999</v>
      </c>
      <c r="B22">
        <f t="shared" si="0"/>
        <v>1.1847215385154679</v>
      </c>
      <c r="C22">
        <f t="shared" si="1"/>
        <v>5.4470685530100225</v>
      </c>
      <c r="D22">
        <f t="shared" si="2"/>
        <v>2.2808668862939334</v>
      </c>
    </row>
    <row r="23" spans="1:4" x14ac:dyDescent="0.25">
      <c r="A23">
        <f t="shared" si="3"/>
        <v>1.1499999999999999</v>
      </c>
      <c r="B23">
        <f t="shared" si="0"/>
        <v>1.2371348139774407</v>
      </c>
      <c r="C23">
        <f t="shared" si="1"/>
        <v>8.3978919913107308</v>
      </c>
      <c r="D23">
        <f t="shared" si="2"/>
        <v>2.1737531491817101</v>
      </c>
    </row>
    <row r="24" spans="1:4" x14ac:dyDescent="0.25">
      <c r="A24">
        <f t="shared" si="3"/>
        <v>1.1399999999999999</v>
      </c>
      <c r="B24">
        <f t="shared" si="0"/>
        <v>1.2923554348998163</v>
      </c>
      <c r="C24">
        <f t="shared" si="1"/>
        <v>12.996300231480397</v>
      </c>
      <c r="D24">
        <f t="shared" si="2"/>
        <v>2.0707995549873637</v>
      </c>
    </row>
    <row r="25" spans="1:4" x14ac:dyDescent="0.25">
      <c r="A25">
        <f t="shared" si="3"/>
        <v>1.1299999999999999</v>
      </c>
      <c r="B25">
        <f t="shared" si="0"/>
        <v>1.3505604039461472</v>
      </c>
      <c r="C25">
        <f t="shared" si="1"/>
        <v>20.190177090507678</v>
      </c>
      <c r="D25">
        <f t="shared" si="2"/>
        <v>1.9718789077091992</v>
      </c>
    </row>
    <row r="26" spans="1:4" x14ac:dyDescent="0.25">
      <c r="A26">
        <f t="shared" si="3"/>
        <v>1.1199999999999999</v>
      </c>
      <c r="B26">
        <f t="shared" si="0"/>
        <v>1.4119395936217058</v>
      </c>
      <c r="C26">
        <f t="shared" si="1"/>
        <v>31.489166761523098</v>
      </c>
      <c r="D26">
        <f t="shared" si="2"/>
        <v>1.8768668309299832</v>
      </c>
    </row>
    <row r="27" spans="1:4" x14ac:dyDescent="0.25">
      <c r="A27">
        <f t="shared" si="3"/>
        <v>1.1099999999999999</v>
      </c>
      <c r="B27">
        <f t="shared" si="0"/>
        <v>1.4766968086346737</v>
      </c>
      <c r="C27">
        <f t="shared" si="1"/>
        <v>49.307543104146035</v>
      </c>
      <c r="D27">
        <f t="shared" si="2"/>
        <v>1.7856417294374991</v>
      </c>
    </row>
    <row r="28" spans="1:4" x14ac:dyDescent="0.25">
      <c r="A28">
        <f t="shared" si="3"/>
        <v>1.0999999999999999</v>
      </c>
      <c r="B28">
        <f t="shared" si="0"/>
        <v>1.5450509465945574</v>
      </c>
      <c r="C28">
        <f t="shared" si="1"/>
        <v>77.522549046717501</v>
      </c>
      <c r="D28">
        <f t="shared" si="2"/>
        <v>1.6980847510333317</v>
      </c>
    </row>
    <row r="29" spans="1:4" x14ac:dyDescent="0.25">
      <c r="A29">
        <f t="shared" si="3"/>
        <v>1.0899999999999999</v>
      </c>
      <c r="B29">
        <f t="shared" si="0"/>
        <v>1.6172372671539004</v>
      </c>
      <c r="C29">
        <f t="shared" si="1"/>
        <v>122.3875963147086</v>
      </c>
      <c r="D29">
        <f t="shared" si="2"/>
        <v>1.6140797485306302</v>
      </c>
    </row>
    <row r="30" spans="1:4" x14ac:dyDescent="0.25">
      <c r="A30">
        <f t="shared" si="3"/>
        <v>1.0799999999999998</v>
      </c>
      <c r="B30">
        <f t="shared" si="0"/>
        <v>1.6935087808430298</v>
      </c>
      <c r="C30">
        <f t="shared" si="1"/>
        <v>194.03252174826468</v>
      </c>
      <c r="D30">
        <f t="shared" si="2"/>
        <v>1.5335132419415987</v>
      </c>
    </row>
    <row r="31" spans="1:4" x14ac:dyDescent="0.25">
      <c r="A31">
        <f t="shared" si="3"/>
        <v>1.0699999999999998</v>
      </c>
      <c r="B31">
        <f t="shared" si="0"/>
        <v>1.7741377701328023</v>
      </c>
      <c r="C31">
        <f t="shared" si="1"/>
        <v>308.93948491122131</v>
      </c>
      <c r="D31">
        <f t="shared" si="2"/>
        <v>1.4562743808554826</v>
      </c>
    </row>
    <row r="32" spans="1:4" x14ac:dyDescent="0.25">
      <c r="A32">
        <f t="shared" si="3"/>
        <v>1.0599999999999998</v>
      </c>
      <c r="B32">
        <f t="shared" si="0"/>
        <v>1.8594174567060691</v>
      </c>
      <c r="C32">
        <f t="shared" si="1"/>
        <v>494.04787897773798</v>
      </c>
      <c r="D32">
        <f t="shared" si="2"/>
        <v>1.3822549070078258</v>
      </c>
    </row>
    <row r="33" spans="1:10" x14ac:dyDescent="0.25">
      <c r="A33">
        <f t="shared" si="3"/>
        <v>1.0499999999999998</v>
      </c>
      <c r="B33">
        <f t="shared" si="0"/>
        <v>1.9496638305467973</v>
      </c>
      <c r="C33">
        <f t="shared" si="1"/>
        <v>793.59212376183029</v>
      </c>
      <c r="D33">
        <f t="shared" si="2"/>
        <v>1.3113491170417821</v>
      </c>
    </row>
    <row r="34" spans="1:10" x14ac:dyDescent="0.25">
      <c r="A34">
        <f t="shared" si="3"/>
        <v>1.0399999999999998</v>
      </c>
      <c r="B34">
        <f t="shared" si="0"/>
        <v>2.0452176582914317</v>
      </c>
      <c r="C34">
        <f t="shared" si="1"/>
        <v>1280.546452765202</v>
      </c>
      <c r="D34">
        <f t="shared" si="2"/>
        <v>1.2434538254622771</v>
      </c>
    </row>
    <row r="35" spans="1:10" x14ac:dyDescent="0.25">
      <c r="A35">
        <f t="shared" si="3"/>
        <v>1.0299999999999998</v>
      </c>
      <c r="B35">
        <f t="shared" si="0"/>
        <v>2.1464466903588053</v>
      </c>
      <c r="C35">
        <f t="shared" si="1"/>
        <v>2075.8743712042851</v>
      </c>
      <c r="D35">
        <f t="shared" si="2"/>
        <v>1.1784683277838273</v>
      </c>
    </row>
    <row r="36" spans="1:10" x14ac:dyDescent="0.25">
      <c r="A36">
        <f t="shared" si="3"/>
        <v>1.0199999999999998</v>
      </c>
      <c r="B36">
        <f t="shared" si="0"/>
        <v>2.253748088715978</v>
      </c>
      <c r="C36">
        <f t="shared" si="1"/>
        <v>3381.0665122977425</v>
      </c>
      <c r="D36">
        <f t="shared" si="2"/>
        <v>1.1162943638728355</v>
      </c>
    </row>
    <row r="37" spans="1:10" x14ac:dyDescent="0.25">
      <c r="A37">
        <f t="shared" si="3"/>
        <v>1.0099999999999998</v>
      </c>
      <c r="B37">
        <f t="shared" si="0"/>
        <v>2.3675510997856271</v>
      </c>
      <c r="C37">
        <f t="shared" si="1"/>
        <v>5533.41971688183</v>
      </c>
      <c r="D37">
        <f t="shared" si="2"/>
        <v>1.0568360814851883</v>
      </c>
    </row>
    <row r="38" spans="1:10" x14ac:dyDescent="0.25">
      <c r="A38">
        <f t="shared" si="3"/>
        <v>0.99999999999999978</v>
      </c>
      <c r="B38">
        <f t="shared" si="0"/>
        <v>2.488320000000003</v>
      </c>
      <c r="C38">
        <f t="shared" si="1"/>
        <v>9100.4381500022737</v>
      </c>
      <c r="D38">
        <f t="shared" si="2"/>
        <v>0.99999999999999878</v>
      </c>
    </row>
    <row r="39" spans="1:10" x14ac:dyDescent="0.25">
      <c r="A39">
        <f t="shared" si="3"/>
        <v>0.98999999999999977</v>
      </c>
      <c r="B39">
        <f t="shared" si="0"/>
        <v>2.6165573449077182</v>
      </c>
      <c r="C39">
        <f t="shared" si="1"/>
        <v>15041.895683888151</v>
      </c>
      <c r="D39">
        <f t="shared" si="2"/>
        <v>0.94569497435034577</v>
      </c>
      <c r="G39" t="s">
        <v>8</v>
      </c>
      <c r="I39">
        <v>0</v>
      </c>
      <c r="J39">
        <f>P</f>
        <v>1.1783196534742952</v>
      </c>
    </row>
    <row r="40" spans="1:10" x14ac:dyDescent="0.25">
      <c r="A40">
        <f t="shared" si="3"/>
        <v>0.97999999999999976</v>
      </c>
      <c r="B40">
        <f t="shared" si="0"/>
        <v>2.7528075566011823</v>
      </c>
      <c r="C40">
        <f t="shared" si="1"/>
        <v>24989.554725767477</v>
      </c>
      <c r="D40">
        <f t="shared" si="2"/>
        <v>0.89383215915187464</v>
      </c>
      <c r="I40">
        <f>Q</f>
        <v>2.4883199999999999</v>
      </c>
      <c r="J40">
        <f>P</f>
        <v>1.1783196534742952</v>
      </c>
    </row>
    <row r="41" spans="1:10" x14ac:dyDescent="0.25">
      <c r="A41">
        <f t="shared" si="3"/>
        <v>0.96999999999999975</v>
      </c>
      <c r="B41">
        <f t="shared" si="0"/>
        <v>2.8976608886222253</v>
      </c>
      <c r="C41">
        <f t="shared" si="1"/>
        <v>41732.614063576424</v>
      </c>
      <c r="D41">
        <f t="shared" si="2"/>
        <v>0.84432497303013576</v>
      </c>
      <c r="I41">
        <f>Q</f>
        <v>2.4883199999999999</v>
      </c>
      <c r="J41">
        <v>0</v>
      </c>
    </row>
    <row r="42" spans="1:10" x14ac:dyDescent="0.25">
      <c r="A42">
        <f t="shared" si="3"/>
        <v>0.95999999999999974</v>
      </c>
      <c r="B42">
        <f t="shared" si="0"/>
        <v>3.051757812500004</v>
      </c>
      <c r="C42">
        <f t="shared" si="1"/>
        <v>70064.923216241936</v>
      </c>
      <c r="D42">
        <f t="shared" si="2"/>
        <v>0.7970890631475519</v>
      </c>
    </row>
    <row r="43" spans="1:10" x14ac:dyDescent="0.25">
      <c r="A43">
        <f t="shared" si="3"/>
        <v>0.94999999999999973</v>
      </c>
      <c r="B43">
        <f t="shared" si="0"/>
        <v>3.215793875769914</v>
      </c>
      <c r="C43">
        <f t="shared" si="1"/>
        <v>118272.02643544706</v>
      </c>
      <c r="D43">
        <f t="shared" si="2"/>
        <v>0.75204226993091627</v>
      </c>
      <c r="G43" t="s">
        <v>11</v>
      </c>
      <c r="I43">
        <v>0</v>
      </c>
      <c r="J43">
        <v>1</v>
      </c>
    </row>
    <row r="44" spans="1:10" x14ac:dyDescent="0.25">
      <c r="A44">
        <f t="shared" si="3"/>
        <v>0.93999999999999972</v>
      </c>
      <c r="B44">
        <f t="shared" si="0"/>
        <v>3.3905250878210795</v>
      </c>
      <c r="C44">
        <f t="shared" si="1"/>
        <v>200756.50315929845</v>
      </c>
      <c r="D44">
        <f t="shared" si="2"/>
        <v>0.7091045920003376</v>
      </c>
      <c r="I44">
        <v>3</v>
      </c>
      <c r="J44">
        <v>1</v>
      </c>
    </row>
    <row r="45" spans="1:10" x14ac:dyDescent="0.25">
      <c r="A45">
        <f t="shared" si="3"/>
        <v>0.92999999999999972</v>
      </c>
      <c r="B45">
        <f t="shared" si="0"/>
        <v>3.5767738973468028</v>
      </c>
      <c r="C45">
        <f t="shared" si="1"/>
        <v>342700.60780531494</v>
      </c>
      <c r="D45">
        <f t="shared" si="2"/>
        <v>0.66819815130056226</v>
      </c>
    </row>
    <row r="46" spans="1:10" x14ac:dyDescent="0.25">
      <c r="A46">
        <f t="shared" si="3"/>
        <v>0.91999999999999971</v>
      </c>
      <c r="B46">
        <f t="shared" si="0"/>
        <v>3.7754358336713918</v>
      </c>
      <c r="C46">
        <f t="shared" si="1"/>
        <v>588397.65754947625</v>
      </c>
      <c r="D46">
        <f t="shared" si="2"/>
        <v>0.62924715843561896</v>
      </c>
      <c r="G46" t="s">
        <v>12</v>
      </c>
      <c r="I46">
        <v>1</v>
      </c>
      <c r="J46">
        <f>1+tbar</f>
        <v>1.2</v>
      </c>
    </row>
    <row r="47" spans="1:10" x14ac:dyDescent="0.25">
      <c r="A47">
        <f t="shared" si="3"/>
        <v>0.9099999999999997</v>
      </c>
      <c r="B47">
        <f t="shared" si="0"/>
        <v>3.9874868939664241</v>
      </c>
      <c r="C47">
        <f t="shared" si="1"/>
        <v>1016231.5790256197</v>
      </c>
      <c r="D47">
        <f t="shared" si="2"/>
        <v>0.59217787820774148</v>
      </c>
      <c r="I47">
        <v>1</v>
      </c>
      <c r="J47">
        <v>1</v>
      </c>
    </row>
    <row r="48" spans="1:10" x14ac:dyDescent="0.25">
      <c r="A48">
        <f t="shared" si="3"/>
        <v>0.89999999999999969</v>
      </c>
      <c r="B48">
        <f t="shared" si="0"/>
        <v>4.2139917695473317</v>
      </c>
      <c r="C48">
        <f t="shared" si="1"/>
        <v>1765780.963259052</v>
      </c>
      <c r="D48">
        <f t="shared" si="2"/>
        <v>0.55691859536154653</v>
      </c>
    </row>
    <row r="49" spans="1:11" x14ac:dyDescent="0.25">
      <c r="A49">
        <f t="shared" si="3"/>
        <v>0.88999999999999968</v>
      </c>
      <c r="B49">
        <f t="shared" si="0"/>
        <v>4.4561130172881933</v>
      </c>
      <c r="C49">
        <f t="shared" si="1"/>
        <v>3087180.1286521568</v>
      </c>
      <c r="D49">
        <f t="shared" si="2"/>
        <v>0.52339958053445279</v>
      </c>
      <c r="G49" t="s">
        <v>13</v>
      </c>
    </row>
    <row r="50" spans="1:11" x14ac:dyDescent="0.25">
      <c r="A50">
        <f t="shared" si="3"/>
        <v>0.87999999999999967</v>
      </c>
      <c r="B50">
        <f t="shared" si="0"/>
        <v>4.7151212969804686</v>
      </c>
      <c r="C50">
        <f t="shared" si="1"/>
        <v>5431611.4464856349</v>
      </c>
      <c r="D50">
        <f t="shared" si="2"/>
        <v>0.49155305641434599</v>
      </c>
      <c r="I50">
        <f>Q</f>
        <v>2.4883199999999999</v>
      </c>
      <c r="J50">
        <f>1</f>
        <v>1</v>
      </c>
    </row>
    <row r="51" spans="1:11" x14ac:dyDescent="0.25">
      <c r="A51">
        <f t="shared" si="3"/>
        <v>0.86999999999999966</v>
      </c>
      <c r="B51">
        <f t="shared" si="0"/>
        <v>4.9924068125096337</v>
      </c>
      <c r="C51">
        <f t="shared" si="1"/>
        <v>9618329.9564721473</v>
      </c>
      <c r="D51">
        <f t="shared" si="2"/>
        <v>0.46131316410551182</v>
      </c>
      <c r="I51">
        <f>Q</f>
        <v>2.4883199999999999</v>
      </c>
      <c r="J51">
        <f>P</f>
        <v>1.1783196534742952</v>
      </c>
    </row>
    <row r="52" spans="1:11" x14ac:dyDescent="0.25">
      <c r="A52">
        <f t="shared" si="3"/>
        <v>0.85999999999999965</v>
      </c>
      <c r="B52">
        <f t="shared" si="0"/>
        <v>5.2894921144087022</v>
      </c>
      <c r="C52">
        <f t="shared" si="1"/>
        <v>17145088.855011847</v>
      </c>
      <c r="D52">
        <f t="shared" si="2"/>
        <v>0.43261592970387136</v>
      </c>
    </row>
    <row r="53" spans="1:11" x14ac:dyDescent="0.25">
      <c r="A53">
        <f t="shared" si="3"/>
        <v>0.84999999999999964</v>
      </c>
      <c r="B53">
        <f t="shared" si="0"/>
        <v>5.6080464441137501</v>
      </c>
      <c r="C53">
        <f t="shared" si="1"/>
        <v>30769186.676209617</v>
      </c>
      <c r="D53">
        <f t="shared" si="2"/>
        <v>0.40539923108257481</v>
      </c>
      <c r="G53" t="s">
        <v>15</v>
      </c>
      <c r="I53">
        <v>1</v>
      </c>
      <c r="J53">
        <f>1+tbar</f>
        <v>1.2</v>
      </c>
      <c r="K53" t="s">
        <v>14</v>
      </c>
    </row>
    <row r="54" spans="1:11" x14ac:dyDescent="0.25">
      <c r="A54">
        <f t="shared" si="3"/>
        <v>0.83999999999999964</v>
      </c>
      <c r="B54">
        <f t="shared" si="0"/>
        <v>5.9499018266198727</v>
      </c>
      <c r="C54">
        <f t="shared" si="1"/>
        <v>55602971.216387212</v>
      </c>
      <c r="D54">
        <f t="shared" si="2"/>
        <v>0.37960276488902356</v>
      </c>
      <c r="I54">
        <v>1</v>
      </c>
      <c r="J54">
        <v>1</v>
      </c>
      <c r="K54" t="s">
        <v>16</v>
      </c>
    </row>
    <row r="55" spans="1:11" x14ac:dyDescent="0.25">
      <c r="I55">
        <f>Q</f>
        <v>2.4883199999999999</v>
      </c>
      <c r="J55">
        <v>1</v>
      </c>
      <c r="K55" t="s">
        <v>17</v>
      </c>
    </row>
    <row r="56" spans="1:11" x14ac:dyDescent="0.25">
      <c r="I56">
        <f>Q</f>
        <v>2.4883199999999999</v>
      </c>
      <c r="J56">
        <f>P</f>
        <v>1.1783196534742952</v>
      </c>
      <c r="K56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Sheet1</vt:lpstr>
      <vt:lpstr>BenchmarkSD</vt:lpstr>
      <vt:lpstr>Supply-Demand</vt:lpstr>
      <vt:lpstr>epsilon</vt:lpstr>
      <vt:lpstr>epsilon0</vt:lpstr>
      <vt:lpstr>eta</vt:lpstr>
      <vt:lpstr>P</vt:lpstr>
      <vt:lpstr>Q</vt:lpstr>
      <vt:lpstr>tbar</vt:lpstr>
      <vt:lpstr>theta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Rutherford, Thomas</dc:creator>
  <cp:lastModifiedBy>Thomas F. Rutherford</cp:lastModifiedBy>
  <cp:lastPrinted>2016-09-05T19:31:20Z</cp:lastPrinted>
  <dcterms:created xsi:type="dcterms:W3CDTF">2016-09-05T17:30:33Z</dcterms:created>
  <dcterms:modified xsi:type="dcterms:W3CDTF">2016-12-30T17:06:09Z</dcterms:modified>
</cp:coreProperties>
</file>